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entsh.sharepoint.com/sites/Proj.Marketing2/Shared Documents/General/Center Support/Websites/BioSpine/"/>
    </mc:Choice>
  </mc:AlternateContent>
  <xr:revisionPtr revIDLastSave="0" documentId="8_{09411228-A406-4A9F-8903-A251840A28CC}" xr6:coauthVersionLast="47" xr6:coauthVersionMax="47" xr10:uidLastSave="{00000000-0000-0000-0000-000000000000}"/>
  <bookViews>
    <workbookView xWindow="28680" yWindow="-120" windowWidth="29040" windowHeight="15720" xr2:uid="{BFA50D3A-AEE2-4645-B078-18D197866101}"/>
  </bookViews>
  <sheets>
    <sheet name="Tampa Static" sheetId="2" r:id="rId1"/>
    <sheet name="Sheet1" sheetId="1" r:id="rId2"/>
  </sheets>
  <definedNames>
    <definedName name="_xlnm._FilterDatabase" localSheetId="0" hidden="1">'Tampa Static'!$A$1:$R$45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" i="2" l="1"/>
  <c r="K2" i="2"/>
  <c r="Q2" i="2" s="1"/>
  <c r="N2" i="2"/>
  <c r="O2" i="2"/>
  <c r="P2" i="2"/>
  <c r="J3" i="2"/>
  <c r="Q3" i="2" s="1"/>
  <c r="K3" i="2"/>
  <c r="N3" i="2"/>
  <c r="O3" i="2"/>
  <c r="P3" i="2"/>
  <c r="J4" i="2"/>
  <c r="Q4" i="2" s="1"/>
  <c r="K4" i="2"/>
  <c r="R4" i="2" s="1"/>
  <c r="N4" i="2"/>
  <c r="O4" i="2"/>
  <c r="P4" i="2"/>
  <c r="J5" i="2"/>
  <c r="K5" i="2"/>
  <c r="N5" i="2"/>
  <c r="O5" i="2"/>
  <c r="P5" i="2"/>
  <c r="Q5" i="2"/>
  <c r="R5" i="2"/>
  <c r="J6" i="2"/>
  <c r="Q6" i="2" s="1"/>
  <c r="K6" i="2"/>
  <c r="N6" i="2"/>
  <c r="O6" i="2"/>
  <c r="P6" i="2"/>
  <c r="J7" i="2"/>
  <c r="Q7" i="2" s="1"/>
  <c r="K7" i="2"/>
  <c r="N7" i="2"/>
  <c r="O7" i="2"/>
  <c r="P7" i="2"/>
  <c r="R7" i="2"/>
  <c r="J8" i="2"/>
  <c r="K8" i="2"/>
  <c r="N8" i="2"/>
  <c r="O8" i="2"/>
  <c r="P8" i="2"/>
  <c r="Q8" i="2"/>
  <c r="R8" i="2"/>
  <c r="J9" i="2"/>
  <c r="K9" i="2"/>
  <c r="N9" i="2"/>
  <c r="O9" i="2"/>
  <c r="P9" i="2"/>
  <c r="Q9" i="2"/>
  <c r="R9" i="2"/>
  <c r="J10" i="2"/>
  <c r="K10" i="2"/>
  <c r="N10" i="2"/>
  <c r="O10" i="2"/>
  <c r="P10" i="2"/>
  <c r="Q10" i="2"/>
  <c r="R10" i="2"/>
  <c r="J11" i="2"/>
  <c r="K11" i="2"/>
  <c r="N11" i="2"/>
  <c r="O11" i="2"/>
  <c r="P11" i="2"/>
  <c r="Q11" i="2"/>
  <c r="R11" i="2"/>
  <c r="J12" i="2"/>
  <c r="K12" i="2"/>
  <c r="N12" i="2"/>
  <c r="O12" i="2"/>
  <c r="P12" i="2"/>
  <c r="Q12" i="2"/>
  <c r="R12" i="2"/>
  <c r="J13" i="2"/>
  <c r="Q13" i="2" s="1"/>
  <c r="K13" i="2"/>
  <c r="N13" i="2"/>
  <c r="O13" i="2"/>
  <c r="P13" i="2"/>
  <c r="J14" i="2"/>
  <c r="R14" i="2" s="1"/>
  <c r="K14" i="2"/>
  <c r="N14" i="2"/>
  <c r="O14" i="2"/>
  <c r="P14" i="2"/>
  <c r="Q14" i="2"/>
  <c r="J15" i="2"/>
  <c r="K15" i="2"/>
  <c r="N15" i="2"/>
  <c r="O15" i="2"/>
  <c r="P15" i="2"/>
  <c r="Q15" i="2"/>
  <c r="R15" i="2"/>
  <c r="J16" i="2"/>
  <c r="Q16" i="2" s="1"/>
  <c r="K16" i="2"/>
  <c r="N16" i="2"/>
  <c r="O16" i="2"/>
  <c r="P16" i="2"/>
  <c r="J17" i="2"/>
  <c r="K17" i="2"/>
  <c r="N17" i="2"/>
  <c r="O17" i="2"/>
  <c r="P17" i="2"/>
  <c r="Q17" i="2"/>
  <c r="R17" i="2"/>
  <c r="J18" i="2"/>
  <c r="K18" i="2"/>
  <c r="N18" i="2"/>
  <c r="O18" i="2"/>
  <c r="P18" i="2"/>
  <c r="Q18" i="2"/>
  <c r="R18" i="2"/>
  <c r="J19" i="2"/>
  <c r="R19" i="2" s="1"/>
  <c r="K19" i="2"/>
  <c r="N19" i="2"/>
  <c r="O19" i="2"/>
  <c r="P19" i="2"/>
  <c r="J20" i="2"/>
  <c r="Q20" i="2" s="1"/>
  <c r="K20" i="2"/>
  <c r="R20" i="2" s="1"/>
  <c r="N20" i="2"/>
  <c r="O20" i="2"/>
  <c r="P20" i="2"/>
  <c r="J21" i="2"/>
  <c r="K21" i="2"/>
  <c r="N21" i="2"/>
  <c r="O21" i="2"/>
  <c r="P21" i="2"/>
  <c r="Q21" i="2"/>
  <c r="R21" i="2"/>
  <c r="J22" i="2"/>
  <c r="Q22" i="2" s="1"/>
  <c r="K22" i="2"/>
  <c r="N22" i="2"/>
  <c r="O22" i="2"/>
  <c r="P22" i="2"/>
  <c r="J23" i="2"/>
  <c r="R23" i="2" s="1"/>
  <c r="K23" i="2"/>
  <c r="N23" i="2"/>
  <c r="O23" i="2"/>
  <c r="P23" i="2"/>
  <c r="J24" i="2"/>
  <c r="K24" i="2"/>
  <c r="N24" i="2"/>
  <c r="O24" i="2"/>
  <c r="P24" i="2"/>
  <c r="Q24" i="2"/>
  <c r="R24" i="2"/>
  <c r="J25" i="2"/>
  <c r="Q25" i="2" s="1"/>
  <c r="K25" i="2"/>
  <c r="N25" i="2"/>
  <c r="O25" i="2"/>
  <c r="P25" i="2"/>
  <c r="J26" i="2"/>
  <c r="Q26" i="2" s="1"/>
  <c r="K26" i="2"/>
  <c r="N26" i="2"/>
  <c r="O26" i="2"/>
  <c r="P26" i="2"/>
  <c r="J27" i="2"/>
  <c r="K27" i="2"/>
  <c r="N27" i="2"/>
  <c r="O27" i="2"/>
  <c r="P27" i="2"/>
  <c r="Q27" i="2"/>
  <c r="R27" i="2"/>
  <c r="J28" i="2"/>
  <c r="R28" i="2" s="1"/>
  <c r="K28" i="2"/>
  <c r="N28" i="2"/>
  <c r="O28" i="2"/>
  <c r="P28" i="2"/>
  <c r="Q28" i="2"/>
  <c r="J29" i="2"/>
  <c r="K29" i="2"/>
  <c r="R29" i="2" s="1"/>
  <c r="N29" i="2"/>
  <c r="O29" i="2"/>
  <c r="P29" i="2"/>
  <c r="Q29" i="2"/>
  <c r="J30" i="2"/>
  <c r="K30" i="2"/>
  <c r="N30" i="2"/>
  <c r="O30" i="2"/>
  <c r="P30" i="2"/>
  <c r="Q30" i="2"/>
  <c r="R30" i="2"/>
  <c r="J31" i="2"/>
  <c r="K31" i="2"/>
  <c r="N31" i="2"/>
  <c r="O31" i="2"/>
  <c r="P31" i="2"/>
  <c r="Q31" i="2"/>
  <c r="R31" i="2"/>
  <c r="J32" i="2"/>
  <c r="K32" i="2"/>
  <c r="N32" i="2"/>
  <c r="O32" i="2"/>
  <c r="P32" i="2"/>
  <c r="Q32" i="2"/>
  <c r="R32" i="2"/>
  <c r="J33" i="2"/>
  <c r="K33" i="2"/>
  <c r="N33" i="2"/>
  <c r="O33" i="2"/>
  <c r="P33" i="2"/>
  <c r="Q33" i="2"/>
  <c r="R33" i="2"/>
  <c r="J34" i="2"/>
  <c r="K34" i="2"/>
  <c r="N34" i="2"/>
  <c r="O34" i="2"/>
  <c r="P34" i="2"/>
  <c r="Q34" i="2"/>
  <c r="R34" i="2"/>
  <c r="J35" i="2"/>
  <c r="Q35" i="2" s="1"/>
  <c r="K35" i="2"/>
  <c r="N35" i="2"/>
  <c r="O35" i="2"/>
  <c r="P35" i="2"/>
  <c r="J36" i="2"/>
  <c r="R36" i="2" s="1"/>
  <c r="K36" i="2"/>
  <c r="N36" i="2"/>
  <c r="O36" i="2"/>
  <c r="P36" i="2"/>
  <c r="Q36" i="2"/>
  <c r="J37" i="2"/>
  <c r="K37" i="2"/>
  <c r="N37" i="2"/>
  <c r="O37" i="2"/>
  <c r="P37" i="2"/>
  <c r="Q37" i="2"/>
  <c r="R37" i="2"/>
  <c r="J38" i="2"/>
  <c r="Q38" i="2" s="1"/>
  <c r="K38" i="2"/>
  <c r="N38" i="2"/>
  <c r="O38" i="2"/>
  <c r="P38" i="2"/>
  <c r="J39" i="2"/>
  <c r="Q39" i="2" s="1"/>
  <c r="K39" i="2"/>
  <c r="N39" i="2"/>
  <c r="O39" i="2"/>
  <c r="P39" i="2"/>
  <c r="R39" i="2"/>
  <c r="J40" i="2"/>
  <c r="K40" i="2"/>
  <c r="N40" i="2"/>
  <c r="O40" i="2"/>
  <c r="P40" i="2"/>
  <c r="Q40" i="2"/>
  <c r="R40" i="2"/>
  <c r="J41" i="2"/>
  <c r="Q41" i="2" s="1"/>
  <c r="K41" i="2"/>
  <c r="N41" i="2"/>
  <c r="O41" i="2"/>
  <c r="P41" i="2"/>
  <c r="J42" i="2"/>
  <c r="Q42" i="2" s="1"/>
  <c r="K42" i="2"/>
  <c r="R42" i="2" s="1"/>
  <c r="N42" i="2"/>
  <c r="O42" i="2"/>
  <c r="P42" i="2"/>
  <c r="J43" i="2"/>
  <c r="K43" i="2"/>
  <c r="N43" i="2"/>
  <c r="O43" i="2"/>
  <c r="P43" i="2"/>
  <c r="Q43" i="2"/>
  <c r="R43" i="2"/>
  <c r="J44" i="2"/>
  <c r="Q44" i="2" s="1"/>
  <c r="K44" i="2"/>
  <c r="N44" i="2"/>
  <c r="O44" i="2"/>
  <c r="P44" i="2"/>
  <c r="J45" i="2"/>
  <c r="Q45" i="2" s="1"/>
  <c r="K45" i="2"/>
  <c r="N45" i="2"/>
  <c r="O45" i="2"/>
  <c r="P45" i="2"/>
  <c r="R45" i="2" l="1"/>
  <c r="R26" i="2"/>
  <c r="Q23" i="2"/>
  <c r="Q19" i="2"/>
  <c r="R2" i="2"/>
  <c r="R35" i="2"/>
  <c r="R13" i="2"/>
  <c r="R38" i="2"/>
  <c r="R16" i="2"/>
  <c r="R41" i="2"/>
  <c r="R44" i="2"/>
  <c r="R22" i="2"/>
  <c r="R25" i="2"/>
  <c r="R3" i="2"/>
  <c r="R6" i="2"/>
</calcChain>
</file>

<file path=xl/sharedStrings.xml><?xml version="1.0" encoding="utf-8"?>
<sst xmlns="http://schemas.openxmlformats.org/spreadsheetml/2006/main" count="19" uniqueCount="19">
  <si>
    <t>0627T</t>
  </si>
  <si>
    <t>Highest Commercial</t>
  </si>
  <si>
    <t>Lowest Commercial</t>
  </si>
  <si>
    <t>CarePlus Medicare HMO</t>
  </si>
  <si>
    <t>VA</t>
  </si>
  <si>
    <t>Tricare</t>
  </si>
  <si>
    <t>Humana Medicare</t>
  </si>
  <si>
    <t>Self-Pay</t>
  </si>
  <si>
    <t>Multiplan - Complementary</t>
  </si>
  <si>
    <t>Multiplan - Primary</t>
  </si>
  <si>
    <t>Cigna</t>
  </si>
  <si>
    <t>BCBS-Network Blue</t>
  </si>
  <si>
    <t>BCBS-HMO</t>
  </si>
  <si>
    <t>BCBS-PPO</t>
  </si>
  <si>
    <t>Aetna-Whole Health</t>
  </si>
  <si>
    <t>Aetna-Commercial</t>
  </si>
  <si>
    <t>Local CMS</t>
  </si>
  <si>
    <t>Charge</t>
  </si>
  <si>
    <t>CPT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</si>
</sst>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>
    <font>
      <sz val="11"/>
      <color theme="1"/>
      <name val="Aptos Narrow"/>
      <family val="2"/>
      <scheme val="minor"/>
    </font>
    <font>
      <sz val="11"/>
      <name val="Aptos Narrow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2" borderId="0" xfId="1" applyFill="1"/>
    <xf numFmtId="164" fontId="1" fillId="0" borderId="0" xfId="1" applyNumberFormat="1"/>
    <xf numFmtId="164" fontId="1" fillId="2" borderId="0" xfId="1" applyNumberFormat="1" applyFill="1"/>
    <xf numFmtId="0" fontId="2" fillId="0" borderId="0" xfId="1" applyFont="1" applyAlignment="1">
      <alignment horizontal="left"/>
    </xf>
    <xf numFmtId="164" fontId="2" fillId="2" borderId="0" xfId="1" applyNumberFormat="1" applyFont="1" applyFill="1" applyAlignment="1">
      <alignment horizontal="left"/>
    </xf>
    <xf numFmtId="164" fontId="2" fillId="0" borderId="0" xfId="1" applyNumberFormat="1" applyFont="1" applyAlignment="1">
      <alignment horizontal="left"/>
    </xf>
  </cellXfs>
  <cellStyles count="2">
    <cellStyle name="Normal" xfId="0" builtinId="0"/>
    <cellStyle name="Normal 2" xfId="1" xr:uid="{E8143050-CB97-49C9-B90B-8FBA190E75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496F5-2CCA-4FA0-83BC-BE5C27A9F677}">
  <dimension ref="A1:R45"/>
  <sheetViews>
    <sheetView tabSelected="1" topLeftCell="E1" workbookViewId="0">
      <pane ySplit="1" topLeftCell="A2" activePane="bottomLeft" state="frozen"/>
      <selection pane="bottomLeft" activeCell="Q6" sqref="Q6"/>
    </sheetView>
  </sheetViews>
  <sheetFormatPr defaultRowHeight="15"/>
  <cols>
    <col min="1" max="1" width="15.28515625" style="1" customWidth="1"/>
    <col min="2" max="9" width="15.28515625" style="3" customWidth="1"/>
    <col min="10" max="10" width="19.85546875" style="3" customWidth="1"/>
    <col min="11" max="11" width="25.5703125" style="3" customWidth="1"/>
    <col min="12" max="15" width="15.28515625" style="3" customWidth="1"/>
    <col min="16" max="16" width="25.42578125" style="3" bestFit="1" customWidth="1"/>
    <col min="17" max="18" width="24.7109375" style="2" customWidth="1"/>
    <col min="19" max="20" width="15.28515625" style="1" customWidth="1"/>
    <col min="21" max="16384" width="9.140625" style="1"/>
  </cols>
  <sheetData>
    <row r="1" spans="1:18" s="5" customFormat="1">
      <c r="A1" s="5" t="s">
        <v>18</v>
      </c>
      <c r="B1" s="7" t="s">
        <v>17</v>
      </c>
      <c r="C1" s="7" t="s">
        <v>16</v>
      </c>
      <c r="D1" s="7" t="s">
        <v>15</v>
      </c>
      <c r="E1" s="7" t="s">
        <v>14</v>
      </c>
      <c r="F1" s="7" t="s">
        <v>13</v>
      </c>
      <c r="G1" s="7" t="s">
        <v>12</v>
      </c>
      <c r="H1" s="7" t="s">
        <v>11</v>
      </c>
      <c r="I1" s="7" t="s">
        <v>10</v>
      </c>
      <c r="J1" s="7" t="s">
        <v>9</v>
      </c>
      <c r="K1" s="7" t="s">
        <v>8</v>
      </c>
      <c r="L1" s="7" t="s">
        <v>7</v>
      </c>
      <c r="M1" s="7" t="s">
        <v>6</v>
      </c>
      <c r="N1" s="7" t="s">
        <v>5</v>
      </c>
      <c r="O1" s="7" t="s">
        <v>4</v>
      </c>
      <c r="P1" s="7" t="s">
        <v>3</v>
      </c>
      <c r="Q1" s="6" t="s">
        <v>2</v>
      </c>
      <c r="R1" s="6" t="s">
        <v>1</v>
      </c>
    </row>
    <row r="2" spans="1:18">
      <c r="A2" s="1">
        <v>13160</v>
      </c>
      <c r="B2" s="3">
        <v>11644.68</v>
      </c>
      <c r="C2" s="3">
        <v>1841.8972589999998</v>
      </c>
      <c r="D2" s="3">
        <v>2947.0356143999998</v>
      </c>
      <c r="E2" s="3">
        <v>2707.5889707299998</v>
      </c>
      <c r="F2" s="3">
        <v>1513.5574999999999</v>
      </c>
      <c r="G2" s="3">
        <v>1427.0684999999999</v>
      </c>
      <c r="H2" s="3">
        <v>1470.3129999999999</v>
      </c>
      <c r="I2" s="3">
        <v>3646.9565728199996</v>
      </c>
      <c r="J2" s="3">
        <f t="shared" ref="J2:J45" si="0">B2*0.8</f>
        <v>9315.7440000000006</v>
      </c>
      <c r="K2" s="3">
        <f t="shared" ref="K2:K45" si="1">B2*0.85</f>
        <v>9897.9779999999992</v>
      </c>
      <c r="L2" s="3">
        <v>3683.8</v>
      </c>
      <c r="M2" s="3">
        <v>1749.8023960499997</v>
      </c>
      <c r="N2" s="3">
        <f t="shared" ref="N2:N45" si="2">C2*0.95</f>
        <v>1749.8023960499997</v>
      </c>
      <c r="O2" s="3">
        <f t="shared" ref="O2:O45" si="3">C2</f>
        <v>1841.8972589999998</v>
      </c>
      <c r="P2" s="3">
        <f t="shared" ref="P2:P45" si="4">C2*0.98</f>
        <v>1805.0593138199997</v>
      </c>
      <c r="Q2" s="4">
        <f t="shared" ref="Q2:Q45" si="5">MIN(D2:K2)</f>
        <v>1427.0684999999999</v>
      </c>
      <c r="R2" s="4">
        <f t="shared" ref="R2:R45" si="6">MAX(D2:K2)</f>
        <v>9897.9779999999992</v>
      </c>
    </row>
    <row r="3" spans="1:18">
      <c r="A3" s="1">
        <v>20930</v>
      </c>
      <c r="B3" s="3">
        <v>4584</v>
      </c>
      <c r="C3" s="3">
        <v>0</v>
      </c>
      <c r="D3" s="3">
        <v>916.80000000000007</v>
      </c>
      <c r="E3" s="3">
        <v>916.80000000000007</v>
      </c>
      <c r="F3" s="3">
        <v>655.35750000000007</v>
      </c>
      <c r="G3" s="3">
        <v>617.9085</v>
      </c>
      <c r="H3" s="3">
        <v>636.63300000000004</v>
      </c>
      <c r="I3" s="3">
        <v>1375.2</v>
      </c>
      <c r="J3" s="3">
        <f t="shared" si="0"/>
        <v>3667.2000000000003</v>
      </c>
      <c r="K3" s="3">
        <f t="shared" si="1"/>
        <v>3896.4</v>
      </c>
      <c r="L3" s="3">
        <v>3896.4</v>
      </c>
      <c r="M3" s="3">
        <v>0</v>
      </c>
      <c r="N3" s="3">
        <f t="shared" si="2"/>
        <v>0</v>
      </c>
      <c r="O3" s="3">
        <f t="shared" si="3"/>
        <v>0</v>
      </c>
      <c r="P3" s="3">
        <f t="shared" si="4"/>
        <v>0</v>
      </c>
      <c r="Q3" s="4">
        <f t="shared" si="5"/>
        <v>617.9085</v>
      </c>
      <c r="R3" s="4">
        <f t="shared" si="6"/>
        <v>3896.4</v>
      </c>
    </row>
    <row r="4" spans="1:18">
      <c r="A4" s="1">
        <v>20931</v>
      </c>
      <c r="B4" s="3">
        <v>4105.5</v>
      </c>
      <c r="C4" s="3">
        <v>0</v>
      </c>
      <c r="D4" s="3">
        <v>821.1</v>
      </c>
      <c r="E4" s="3">
        <v>821.1</v>
      </c>
      <c r="F4" s="3">
        <v>887.14499999999998</v>
      </c>
      <c r="G4" s="3">
        <v>836.45099999999991</v>
      </c>
      <c r="H4" s="3">
        <v>861.798</v>
      </c>
      <c r="I4" s="3">
        <v>1231.6499999999999</v>
      </c>
      <c r="J4" s="3">
        <f t="shared" si="0"/>
        <v>3284.4</v>
      </c>
      <c r="K4" s="3">
        <f t="shared" si="1"/>
        <v>3489.6749999999997</v>
      </c>
      <c r="L4" s="3">
        <v>3489.6749999999997</v>
      </c>
      <c r="M4" s="3">
        <v>0</v>
      </c>
      <c r="N4" s="3">
        <f t="shared" si="2"/>
        <v>0</v>
      </c>
      <c r="O4" s="3">
        <f t="shared" si="3"/>
        <v>0</v>
      </c>
      <c r="P4" s="3">
        <f t="shared" si="4"/>
        <v>0</v>
      </c>
      <c r="Q4" s="4">
        <f t="shared" si="5"/>
        <v>821.1</v>
      </c>
      <c r="R4" s="4">
        <f t="shared" si="6"/>
        <v>3489.6749999999997</v>
      </c>
    </row>
    <row r="5" spans="1:18">
      <c r="A5" s="1">
        <v>20936</v>
      </c>
      <c r="B5" s="3">
        <v>1686</v>
      </c>
      <c r="C5" s="3">
        <v>0</v>
      </c>
      <c r="D5" s="3">
        <v>194.626</v>
      </c>
      <c r="E5" s="3">
        <v>194.626</v>
      </c>
      <c r="F5" s="3">
        <v>1124.0775000000001</v>
      </c>
      <c r="G5" s="3">
        <v>1059.8444999999999</v>
      </c>
      <c r="H5" s="3">
        <v>1091.961</v>
      </c>
      <c r="I5" s="3">
        <v>291.93899999999996</v>
      </c>
      <c r="J5" s="3">
        <f t="shared" si="0"/>
        <v>1348.8000000000002</v>
      </c>
      <c r="K5" s="3">
        <f t="shared" si="1"/>
        <v>1433.1</v>
      </c>
      <c r="L5" s="3">
        <v>1433.1</v>
      </c>
      <c r="M5" s="3">
        <v>0</v>
      </c>
      <c r="N5" s="3">
        <f t="shared" si="2"/>
        <v>0</v>
      </c>
      <c r="O5" s="3">
        <f t="shared" si="3"/>
        <v>0</v>
      </c>
      <c r="P5" s="3">
        <f t="shared" si="4"/>
        <v>0</v>
      </c>
      <c r="Q5" s="4">
        <f t="shared" si="5"/>
        <v>194.626</v>
      </c>
      <c r="R5" s="4">
        <f t="shared" si="6"/>
        <v>1433.1</v>
      </c>
    </row>
    <row r="6" spans="1:18">
      <c r="A6" s="1">
        <v>22015</v>
      </c>
      <c r="B6" s="3">
        <v>22173.18</v>
      </c>
      <c r="C6" s="3">
        <v>3507.2427465000001</v>
      </c>
      <c r="D6" s="3">
        <v>5611.5883944000007</v>
      </c>
      <c r="E6" s="3">
        <v>5155.6468373549997</v>
      </c>
      <c r="F6" s="3">
        <v>1344.3500000000001</v>
      </c>
      <c r="G6" s="3">
        <v>1267.53</v>
      </c>
      <c r="H6" s="3">
        <v>1305.94</v>
      </c>
      <c r="I6" s="3">
        <v>6944.3406380699998</v>
      </c>
      <c r="J6" s="3">
        <f t="shared" si="0"/>
        <v>17738.544000000002</v>
      </c>
      <c r="K6" s="3">
        <f t="shared" si="1"/>
        <v>18847.203000000001</v>
      </c>
      <c r="L6" s="3">
        <v>7014.48</v>
      </c>
      <c r="M6" s="3">
        <v>3331.8806091749998</v>
      </c>
      <c r="N6" s="3">
        <f t="shared" si="2"/>
        <v>3331.8806091749998</v>
      </c>
      <c r="O6" s="3">
        <f t="shared" si="3"/>
        <v>3507.2427465000001</v>
      </c>
      <c r="P6" s="3">
        <f t="shared" si="4"/>
        <v>3437.0978915700002</v>
      </c>
      <c r="Q6" s="4">
        <f t="shared" si="5"/>
        <v>1267.53</v>
      </c>
      <c r="R6" s="4">
        <f t="shared" si="6"/>
        <v>18847.203000000001</v>
      </c>
    </row>
    <row r="7" spans="1:18">
      <c r="A7" s="1">
        <v>22325</v>
      </c>
      <c r="B7" s="3">
        <v>55831.5</v>
      </c>
      <c r="C7" s="3">
        <v>8831.1475124999997</v>
      </c>
      <c r="D7" s="3">
        <v>14129.836020000001</v>
      </c>
      <c r="E7" s="3">
        <v>12981.786843374999</v>
      </c>
      <c r="F7" s="3">
        <v>4884.9674999999997</v>
      </c>
      <c r="G7" s="3">
        <v>4605.8264999999992</v>
      </c>
      <c r="H7" s="3">
        <v>4745.3969999999999</v>
      </c>
      <c r="I7" s="3">
        <v>17485.67207475</v>
      </c>
      <c r="J7" s="3">
        <f t="shared" si="0"/>
        <v>44665.200000000004</v>
      </c>
      <c r="K7" s="3">
        <f t="shared" si="1"/>
        <v>47456.775000000001</v>
      </c>
      <c r="L7" s="3">
        <v>17662.3</v>
      </c>
      <c r="M7" s="3">
        <v>8389.5901368750001</v>
      </c>
      <c r="N7" s="3">
        <f t="shared" si="2"/>
        <v>8389.5901368750001</v>
      </c>
      <c r="O7" s="3">
        <f t="shared" si="3"/>
        <v>8831.1475124999997</v>
      </c>
      <c r="P7" s="3">
        <f t="shared" si="4"/>
        <v>8654.5245622499988</v>
      </c>
      <c r="Q7" s="4">
        <f t="shared" si="5"/>
        <v>4605.8264999999992</v>
      </c>
      <c r="R7" s="4">
        <f t="shared" si="6"/>
        <v>47456.775000000001</v>
      </c>
    </row>
    <row r="8" spans="1:18">
      <c r="A8" s="1">
        <v>22513</v>
      </c>
      <c r="B8" s="3">
        <v>21818</v>
      </c>
      <c r="C8" s="3">
        <v>3507.2427465000001</v>
      </c>
      <c r="D8" s="3">
        <v>5611.5883944000007</v>
      </c>
      <c r="E8" s="3">
        <v>5155.6468373549997</v>
      </c>
      <c r="F8" s="3">
        <v>4884.9674999999997</v>
      </c>
      <c r="G8" s="3">
        <v>4605.8264999999992</v>
      </c>
      <c r="H8" s="3">
        <v>4745.3969999999999</v>
      </c>
      <c r="I8" s="3">
        <v>6944.3406380699998</v>
      </c>
      <c r="J8" s="3">
        <f t="shared" si="0"/>
        <v>17454.400000000001</v>
      </c>
      <c r="K8" s="3">
        <f t="shared" si="1"/>
        <v>18545.3</v>
      </c>
      <c r="L8" s="3">
        <v>7014.48</v>
      </c>
      <c r="M8" s="3">
        <v>3331.8806091749998</v>
      </c>
      <c r="N8" s="3">
        <f t="shared" si="2"/>
        <v>3331.8806091749998</v>
      </c>
      <c r="O8" s="3">
        <f t="shared" si="3"/>
        <v>3507.2427465000001</v>
      </c>
      <c r="P8" s="3">
        <f t="shared" si="4"/>
        <v>3437.0978915700002</v>
      </c>
      <c r="Q8" s="4">
        <f t="shared" si="5"/>
        <v>4605.8264999999992</v>
      </c>
      <c r="R8" s="4">
        <f t="shared" si="6"/>
        <v>18545.3</v>
      </c>
    </row>
    <row r="9" spans="1:18">
      <c r="A9" s="1">
        <v>22514</v>
      </c>
      <c r="B9" s="3">
        <v>21818</v>
      </c>
      <c r="C9" s="3">
        <v>3507.2427465000001</v>
      </c>
      <c r="D9" s="3">
        <v>5611.5883944000007</v>
      </c>
      <c r="E9" s="3">
        <v>5155.6468373549997</v>
      </c>
      <c r="F9" s="3">
        <v>4884.9674999999997</v>
      </c>
      <c r="G9" s="3">
        <v>4605.8264999999992</v>
      </c>
      <c r="H9" s="3">
        <v>4745.3969999999999</v>
      </c>
      <c r="I9" s="3">
        <v>6944.3406380699998</v>
      </c>
      <c r="J9" s="3">
        <f t="shared" si="0"/>
        <v>17454.400000000001</v>
      </c>
      <c r="K9" s="3">
        <f t="shared" si="1"/>
        <v>18545.3</v>
      </c>
      <c r="L9" s="3">
        <v>7014.48</v>
      </c>
      <c r="M9" s="3">
        <v>3331.8806091749998</v>
      </c>
      <c r="N9" s="3">
        <f t="shared" si="2"/>
        <v>3331.8806091749998</v>
      </c>
      <c r="O9" s="3">
        <f t="shared" si="3"/>
        <v>3507.2427465000001</v>
      </c>
      <c r="P9" s="3">
        <f t="shared" si="4"/>
        <v>3437.0978915700002</v>
      </c>
      <c r="Q9" s="4">
        <f t="shared" si="5"/>
        <v>4605.8264999999992</v>
      </c>
      <c r="R9" s="4">
        <f t="shared" si="6"/>
        <v>18545.3</v>
      </c>
    </row>
    <row r="10" spans="1:18">
      <c r="A10" s="1">
        <v>22515</v>
      </c>
      <c r="B10" s="3">
        <v>11250</v>
      </c>
      <c r="C10" s="3">
        <v>0</v>
      </c>
      <c r="D10" s="3">
        <v>2250</v>
      </c>
      <c r="E10" s="3">
        <v>2250</v>
      </c>
      <c r="F10" s="3">
        <v>4884.9674999999997</v>
      </c>
      <c r="G10" s="3">
        <v>4605.8264999999992</v>
      </c>
      <c r="H10" s="3">
        <v>4745.3969999999999</v>
      </c>
      <c r="I10" s="3">
        <v>3375</v>
      </c>
      <c r="J10" s="3">
        <f t="shared" si="0"/>
        <v>9000</v>
      </c>
      <c r="K10" s="3">
        <f t="shared" si="1"/>
        <v>9562.5</v>
      </c>
      <c r="L10" s="3">
        <v>9562.5</v>
      </c>
      <c r="M10" s="3">
        <v>0</v>
      </c>
      <c r="N10" s="3">
        <f t="shared" si="2"/>
        <v>0</v>
      </c>
      <c r="O10" s="3">
        <f t="shared" si="3"/>
        <v>0</v>
      </c>
      <c r="P10" s="3">
        <f t="shared" si="4"/>
        <v>0</v>
      </c>
      <c r="Q10" s="4">
        <f t="shared" si="5"/>
        <v>2250</v>
      </c>
      <c r="R10" s="4">
        <f t="shared" si="6"/>
        <v>9562.5</v>
      </c>
    </row>
    <row r="11" spans="1:18">
      <c r="A11" s="1">
        <v>22551</v>
      </c>
      <c r="B11" s="3">
        <v>53319</v>
      </c>
      <c r="C11" s="3">
        <v>8570.8325879999993</v>
      </c>
      <c r="D11" s="3">
        <v>13713.332140799999</v>
      </c>
      <c r="E11" s="3">
        <v>12599.123904359998</v>
      </c>
      <c r="F11" s="3">
        <v>4884.9674999999997</v>
      </c>
      <c r="G11" s="3">
        <v>4605.8264999999992</v>
      </c>
      <c r="H11" s="3">
        <v>4745.3969999999999</v>
      </c>
      <c r="I11" s="3">
        <v>16970.24852424</v>
      </c>
      <c r="J11" s="3">
        <f t="shared" si="0"/>
        <v>42655.200000000004</v>
      </c>
      <c r="K11" s="3">
        <f t="shared" si="1"/>
        <v>45321.15</v>
      </c>
      <c r="L11" s="3">
        <v>17141.66</v>
      </c>
      <c r="M11" s="3">
        <v>8142.2909585999987</v>
      </c>
      <c r="N11" s="3">
        <f t="shared" si="2"/>
        <v>8142.2909585999987</v>
      </c>
      <c r="O11" s="3">
        <f t="shared" si="3"/>
        <v>8570.8325879999993</v>
      </c>
      <c r="P11" s="3">
        <f t="shared" si="4"/>
        <v>8399.4159362399987</v>
      </c>
      <c r="Q11" s="4">
        <f t="shared" si="5"/>
        <v>4605.8264999999992</v>
      </c>
      <c r="R11" s="4">
        <f t="shared" si="6"/>
        <v>45321.15</v>
      </c>
    </row>
    <row r="12" spans="1:18">
      <c r="A12" s="1">
        <v>22552</v>
      </c>
      <c r="B12" s="3">
        <v>13500</v>
      </c>
      <c r="C12" s="3">
        <v>0</v>
      </c>
      <c r="D12" s="3">
        <v>2700</v>
      </c>
      <c r="E12" s="3">
        <v>2700</v>
      </c>
      <c r="F12" s="3">
        <v>2242.31</v>
      </c>
      <c r="G12" s="3">
        <v>2114.1779999999999</v>
      </c>
      <c r="H12" s="3">
        <v>2178.2439999999997</v>
      </c>
      <c r="I12" s="3">
        <v>4050</v>
      </c>
      <c r="J12" s="3">
        <f t="shared" si="0"/>
        <v>10800</v>
      </c>
      <c r="K12" s="3">
        <f t="shared" si="1"/>
        <v>11475</v>
      </c>
      <c r="L12" s="3">
        <v>11475</v>
      </c>
      <c r="M12" s="3">
        <v>0</v>
      </c>
      <c r="N12" s="3">
        <f t="shared" si="2"/>
        <v>0</v>
      </c>
      <c r="O12" s="3">
        <f t="shared" si="3"/>
        <v>0</v>
      </c>
      <c r="P12" s="3">
        <f t="shared" si="4"/>
        <v>0</v>
      </c>
      <c r="Q12" s="4">
        <f t="shared" si="5"/>
        <v>2114.1779999999999</v>
      </c>
      <c r="R12" s="4">
        <f t="shared" si="6"/>
        <v>11475</v>
      </c>
    </row>
    <row r="13" spans="1:18">
      <c r="A13" s="1">
        <v>22612</v>
      </c>
      <c r="B13" s="3">
        <v>79654</v>
      </c>
      <c r="C13" s="3">
        <v>12804.127056000001</v>
      </c>
      <c r="D13" s="3">
        <v>20486.603289600003</v>
      </c>
      <c r="E13" s="3">
        <v>18822.066772320002</v>
      </c>
      <c r="F13" s="3">
        <v>4884.9674999999997</v>
      </c>
      <c r="G13" s="3">
        <v>4605.8264999999992</v>
      </c>
      <c r="H13" s="3">
        <v>4745.3969999999999</v>
      </c>
      <c r="I13" s="3">
        <v>25352.171570880004</v>
      </c>
      <c r="J13" s="3">
        <f t="shared" si="0"/>
        <v>63723.200000000004</v>
      </c>
      <c r="K13" s="3">
        <f t="shared" si="1"/>
        <v>67705.899999999994</v>
      </c>
      <c r="L13" s="3">
        <v>25608.26</v>
      </c>
      <c r="M13" s="3">
        <v>12163.920703200001</v>
      </c>
      <c r="N13" s="3">
        <f t="shared" si="2"/>
        <v>12163.920703200001</v>
      </c>
      <c r="O13" s="3">
        <f t="shared" si="3"/>
        <v>12804.127056000001</v>
      </c>
      <c r="P13" s="3">
        <f t="shared" si="4"/>
        <v>12548.044514880001</v>
      </c>
      <c r="Q13" s="4">
        <f t="shared" si="5"/>
        <v>4605.8264999999992</v>
      </c>
      <c r="R13" s="4">
        <f t="shared" si="6"/>
        <v>67705.899999999994</v>
      </c>
    </row>
    <row r="14" spans="1:18">
      <c r="A14" s="1">
        <v>22614</v>
      </c>
      <c r="B14" s="3">
        <v>15588</v>
      </c>
      <c r="C14" s="3">
        <v>0</v>
      </c>
      <c r="D14" s="3">
        <v>3117.6000000000004</v>
      </c>
      <c r="E14" s="3">
        <v>3117.6000000000004</v>
      </c>
      <c r="F14" s="3">
        <v>2242.31</v>
      </c>
      <c r="G14" s="3">
        <v>2114.1779999999999</v>
      </c>
      <c r="H14" s="3">
        <v>2178.2439999999997</v>
      </c>
      <c r="I14" s="3">
        <v>4676.3999999999996</v>
      </c>
      <c r="J14" s="3">
        <f t="shared" si="0"/>
        <v>12470.400000000001</v>
      </c>
      <c r="K14" s="3">
        <f t="shared" si="1"/>
        <v>13249.8</v>
      </c>
      <c r="L14" s="3">
        <v>13249.8</v>
      </c>
      <c r="M14" s="3">
        <v>0</v>
      </c>
      <c r="N14" s="3">
        <f t="shared" si="2"/>
        <v>0</v>
      </c>
      <c r="O14" s="3">
        <f t="shared" si="3"/>
        <v>0</v>
      </c>
      <c r="P14" s="3">
        <f t="shared" si="4"/>
        <v>0</v>
      </c>
      <c r="Q14" s="4">
        <f t="shared" si="5"/>
        <v>2114.1779999999999</v>
      </c>
      <c r="R14" s="4">
        <f t="shared" si="6"/>
        <v>13249.8</v>
      </c>
    </row>
    <row r="15" spans="1:18">
      <c r="A15" s="1">
        <v>22633</v>
      </c>
      <c r="B15" s="3">
        <v>123048</v>
      </c>
      <c r="C15" s="3">
        <v>19779.549650999998</v>
      </c>
      <c r="D15" s="3">
        <v>31647.279441599996</v>
      </c>
      <c r="E15" s="3">
        <v>29075.937986969995</v>
      </c>
      <c r="F15" s="3">
        <v>4884.9674999999997</v>
      </c>
      <c r="G15" s="3">
        <v>4605.8264999999992</v>
      </c>
      <c r="H15" s="3">
        <v>4745.3969999999999</v>
      </c>
      <c r="I15" s="3">
        <v>39163.508308979995</v>
      </c>
      <c r="J15" s="3">
        <f t="shared" si="0"/>
        <v>98438.400000000009</v>
      </c>
      <c r="K15" s="3">
        <f t="shared" si="1"/>
        <v>104590.8</v>
      </c>
      <c r="L15" s="3">
        <v>39559.1</v>
      </c>
      <c r="M15" s="3">
        <v>18790.572168449999</v>
      </c>
      <c r="N15" s="3">
        <f t="shared" si="2"/>
        <v>18790.572168449999</v>
      </c>
      <c r="O15" s="3">
        <f t="shared" si="3"/>
        <v>19779.549650999998</v>
      </c>
      <c r="P15" s="3">
        <f t="shared" si="4"/>
        <v>19383.958657979998</v>
      </c>
      <c r="Q15" s="4">
        <f t="shared" si="5"/>
        <v>4605.8264999999992</v>
      </c>
      <c r="R15" s="4">
        <f t="shared" si="6"/>
        <v>104590.8</v>
      </c>
    </row>
    <row r="16" spans="1:18">
      <c r="A16" s="1">
        <v>22840</v>
      </c>
      <c r="B16" s="3">
        <v>12192</v>
      </c>
      <c r="C16" s="3">
        <v>0</v>
      </c>
      <c r="D16" s="3">
        <v>2438.4</v>
      </c>
      <c r="E16" s="3">
        <v>2438.4</v>
      </c>
      <c r="F16" s="3">
        <v>4884.9674999999997</v>
      </c>
      <c r="G16" s="3">
        <v>4605.8264999999992</v>
      </c>
      <c r="H16" s="3">
        <v>4745.3969999999999</v>
      </c>
      <c r="I16" s="3">
        <v>3657.6</v>
      </c>
      <c r="J16" s="3">
        <f t="shared" si="0"/>
        <v>9753.6</v>
      </c>
      <c r="K16" s="3">
        <f t="shared" si="1"/>
        <v>10363.199999999999</v>
      </c>
      <c r="L16" s="3">
        <v>10363.199999999999</v>
      </c>
      <c r="M16" s="3">
        <v>0</v>
      </c>
      <c r="N16" s="3">
        <f t="shared" si="2"/>
        <v>0</v>
      </c>
      <c r="O16" s="3">
        <f t="shared" si="3"/>
        <v>0</v>
      </c>
      <c r="P16" s="3">
        <f t="shared" si="4"/>
        <v>0</v>
      </c>
      <c r="Q16" s="4">
        <f t="shared" si="5"/>
        <v>2438.4</v>
      </c>
      <c r="R16" s="4">
        <f t="shared" si="6"/>
        <v>10363.199999999999</v>
      </c>
    </row>
    <row r="17" spans="1:18">
      <c r="A17" s="1">
        <v>22842</v>
      </c>
      <c r="B17" s="3">
        <v>14852</v>
      </c>
      <c r="C17" s="3">
        <v>0</v>
      </c>
      <c r="D17" s="3">
        <v>2970.4</v>
      </c>
      <c r="E17" s="3">
        <v>2970.4</v>
      </c>
      <c r="F17" s="3">
        <v>4884.9674999999997</v>
      </c>
      <c r="G17" s="3">
        <v>4605.8264999999992</v>
      </c>
      <c r="H17" s="3">
        <v>4745.3969999999999</v>
      </c>
      <c r="I17" s="3">
        <v>4455.5999999999995</v>
      </c>
      <c r="J17" s="3">
        <f t="shared" si="0"/>
        <v>11881.6</v>
      </c>
      <c r="K17" s="3">
        <f t="shared" si="1"/>
        <v>12624.199999999999</v>
      </c>
      <c r="L17" s="3">
        <v>12624.199999999999</v>
      </c>
      <c r="M17" s="3">
        <v>0</v>
      </c>
      <c r="N17" s="3">
        <f t="shared" si="2"/>
        <v>0</v>
      </c>
      <c r="O17" s="3">
        <f t="shared" si="3"/>
        <v>0</v>
      </c>
      <c r="P17" s="3">
        <f t="shared" si="4"/>
        <v>0</v>
      </c>
      <c r="Q17" s="4">
        <f t="shared" si="5"/>
        <v>2970.4</v>
      </c>
      <c r="R17" s="4">
        <f t="shared" si="6"/>
        <v>12624.199999999999</v>
      </c>
    </row>
    <row r="18" spans="1:18">
      <c r="A18" s="1">
        <v>22845</v>
      </c>
      <c r="B18" s="3">
        <v>10180.5</v>
      </c>
      <c r="C18" s="3">
        <v>0</v>
      </c>
      <c r="D18" s="3">
        <v>2036.1000000000001</v>
      </c>
      <c r="E18" s="3">
        <v>2036.1000000000001</v>
      </c>
      <c r="F18" s="3">
        <v>2242.31</v>
      </c>
      <c r="G18" s="3">
        <v>2114.1779999999999</v>
      </c>
      <c r="H18" s="3">
        <v>2178.2439999999997</v>
      </c>
      <c r="I18" s="3">
        <v>3054.15</v>
      </c>
      <c r="J18" s="3">
        <f t="shared" si="0"/>
        <v>8144.4000000000005</v>
      </c>
      <c r="K18" s="3">
        <f t="shared" si="1"/>
        <v>8653.4249999999993</v>
      </c>
      <c r="L18" s="3">
        <v>8653.4249999999993</v>
      </c>
      <c r="M18" s="3">
        <v>0</v>
      </c>
      <c r="N18" s="3">
        <f t="shared" si="2"/>
        <v>0</v>
      </c>
      <c r="O18" s="3">
        <f t="shared" si="3"/>
        <v>0</v>
      </c>
      <c r="P18" s="3">
        <f t="shared" si="4"/>
        <v>0</v>
      </c>
      <c r="Q18" s="4">
        <f t="shared" si="5"/>
        <v>2036.1000000000001</v>
      </c>
      <c r="R18" s="4">
        <f t="shared" si="6"/>
        <v>8653.4249999999993</v>
      </c>
    </row>
    <row r="19" spans="1:18">
      <c r="A19" s="1">
        <v>22849</v>
      </c>
      <c r="B19" s="3">
        <v>55293.48</v>
      </c>
      <c r="C19" s="3">
        <v>8746.0461990000003</v>
      </c>
      <c r="D19" s="3">
        <v>13993.673918400002</v>
      </c>
      <c r="E19" s="3">
        <v>12856.68791253</v>
      </c>
      <c r="F19" s="3">
        <v>4884.9674999999997</v>
      </c>
      <c r="G19" s="3">
        <v>4605.8264999999992</v>
      </c>
      <c r="H19" s="3">
        <v>4745.3969999999999</v>
      </c>
      <c r="I19" s="3">
        <v>17317.17147402</v>
      </c>
      <c r="J19" s="3">
        <f t="shared" si="0"/>
        <v>44234.784000000007</v>
      </c>
      <c r="K19" s="3">
        <f t="shared" si="1"/>
        <v>46999.457999999999</v>
      </c>
      <c r="L19" s="3">
        <v>17492.099999999999</v>
      </c>
      <c r="M19" s="3">
        <v>8308.7438890499998</v>
      </c>
      <c r="N19" s="3">
        <f t="shared" si="2"/>
        <v>8308.7438890499998</v>
      </c>
      <c r="O19" s="3">
        <f t="shared" si="3"/>
        <v>8746.0461990000003</v>
      </c>
      <c r="P19" s="3">
        <f t="shared" si="4"/>
        <v>8571.1252750200001</v>
      </c>
      <c r="Q19" s="4">
        <f t="shared" si="5"/>
        <v>4605.8264999999992</v>
      </c>
      <c r="R19" s="4">
        <f t="shared" si="6"/>
        <v>46999.457999999999</v>
      </c>
    </row>
    <row r="20" spans="1:18">
      <c r="A20" s="1">
        <v>22853</v>
      </c>
      <c r="B20" s="3">
        <v>10800</v>
      </c>
      <c r="C20" s="3">
        <v>0</v>
      </c>
      <c r="D20" s="3">
        <v>2160</v>
      </c>
      <c r="E20" s="3">
        <v>2160</v>
      </c>
      <c r="F20" s="3">
        <v>1819.615</v>
      </c>
      <c r="G20" s="3">
        <v>1715.6369999999999</v>
      </c>
      <c r="H20" s="3">
        <v>1767.626</v>
      </c>
      <c r="I20" s="3">
        <v>3240</v>
      </c>
      <c r="J20" s="3">
        <f t="shared" si="0"/>
        <v>8640</v>
      </c>
      <c r="K20" s="3">
        <f t="shared" si="1"/>
        <v>9180</v>
      </c>
      <c r="L20" s="3">
        <v>9180</v>
      </c>
      <c r="M20" s="3">
        <v>0</v>
      </c>
      <c r="N20" s="3">
        <f t="shared" si="2"/>
        <v>0</v>
      </c>
      <c r="O20" s="3">
        <f t="shared" si="3"/>
        <v>0</v>
      </c>
      <c r="P20" s="3">
        <f t="shared" si="4"/>
        <v>0</v>
      </c>
      <c r="Q20" s="4">
        <f t="shared" si="5"/>
        <v>1715.6369999999999</v>
      </c>
      <c r="R20" s="4">
        <f t="shared" si="6"/>
        <v>9180</v>
      </c>
    </row>
    <row r="21" spans="1:18">
      <c r="A21" s="1">
        <v>22856</v>
      </c>
      <c r="B21" s="3">
        <v>77333</v>
      </c>
      <c r="C21" s="3">
        <v>12431.112443999999</v>
      </c>
      <c r="D21" s="3">
        <v>19889.779910400001</v>
      </c>
      <c r="E21" s="3">
        <v>18273.735292679998</v>
      </c>
      <c r="F21" s="3">
        <v>4884.9674999999997</v>
      </c>
      <c r="G21" s="3">
        <v>4605.8264999999992</v>
      </c>
      <c r="H21" s="3">
        <v>4745.3969999999999</v>
      </c>
      <c r="I21" s="3">
        <v>24613.602639119996</v>
      </c>
      <c r="J21" s="3">
        <f t="shared" si="0"/>
        <v>61866.400000000001</v>
      </c>
      <c r="K21" s="3">
        <f t="shared" si="1"/>
        <v>65733.05</v>
      </c>
      <c r="L21" s="3">
        <v>24862.22</v>
      </c>
      <c r="M21" s="3">
        <v>11809.556821799997</v>
      </c>
      <c r="N21" s="3">
        <f t="shared" si="2"/>
        <v>11809.556821799997</v>
      </c>
      <c r="O21" s="3">
        <f t="shared" si="3"/>
        <v>12431.112443999999</v>
      </c>
      <c r="P21" s="3">
        <f t="shared" si="4"/>
        <v>12182.490195119999</v>
      </c>
      <c r="Q21" s="4">
        <f t="shared" si="5"/>
        <v>4605.8264999999992</v>
      </c>
      <c r="R21" s="4">
        <f t="shared" si="6"/>
        <v>65733.05</v>
      </c>
    </row>
    <row r="22" spans="1:18">
      <c r="A22" s="1">
        <v>27279</v>
      </c>
      <c r="B22" s="3">
        <v>85712</v>
      </c>
      <c r="C22" s="3">
        <v>13777.890318</v>
      </c>
      <c r="D22" s="3">
        <v>22044.6245088</v>
      </c>
      <c r="E22" s="3">
        <v>20253.498767459998</v>
      </c>
      <c r="F22" s="3">
        <v>4884.9674999999997</v>
      </c>
      <c r="G22" s="3">
        <v>4605.8264999999992</v>
      </c>
      <c r="H22" s="3">
        <v>4745.3969999999999</v>
      </c>
      <c r="I22" s="3">
        <v>27280.222829639999</v>
      </c>
      <c r="J22" s="3">
        <f t="shared" si="0"/>
        <v>68569.600000000006</v>
      </c>
      <c r="K22" s="3">
        <f t="shared" si="1"/>
        <v>72855.199999999997</v>
      </c>
      <c r="L22" s="3">
        <v>27555.78</v>
      </c>
      <c r="M22" s="3">
        <v>13088.995802099998</v>
      </c>
      <c r="N22" s="3">
        <f t="shared" si="2"/>
        <v>13088.995802099998</v>
      </c>
      <c r="O22" s="3">
        <f t="shared" si="3"/>
        <v>13777.890318</v>
      </c>
      <c r="P22" s="3">
        <f t="shared" si="4"/>
        <v>13502.332511639999</v>
      </c>
      <c r="Q22" s="4">
        <f t="shared" si="5"/>
        <v>4605.8264999999992</v>
      </c>
      <c r="R22" s="4">
        <f t="shared" si="6"/>
        <v>72855.199999999997</v>
      </c>
    </row>
    <row r="23" spans="1:18">
      <c r="A23" s="1">
        <v>62321</v>
      </c>
      <c r="B23" s="3">
        <v>2288</v>
      </c>
      <c r="C23" s="3">
        <v>367.71891299999999</v>
      </c>
      <c r="D23" s="3">
        <v>588.3502608</v>
      </c>
      <c r="E23" s="3">
        <v>540.54680210999993</v>
      </c>
      <c r="F23" s="3">
        <v>655.35750000000007</v>
      </c>
      <c r="G23" s="3">
        <v>617.9085</v>
      </c>
      <c r="H23" s="3">
        <v>636.63300000000004</v>
      </c>
      <c r="I23" s="3">
        <v>728.08344774</v>
      </c>
      <c r="J23" s="3">
        <f t="shared" si="0"/>
        <v>1830.4</v>
      </c>
      <c r="K23" s="3">
        <f t="shared" si="1"/>
        <v>1944.8</v>
      </c>
      <c r="L23" s="3">
        <v>735.44</v>
      </c>
      <c r="M23" s="3">
        <v>349.33296734999999</v>
      </c>
      <c r="N23" s="3">
        <f t="shared" si="2"/>
        <v>349.33296734999999</v>
      </c>
      <c r="O23" s="3">
        <f t="shared" si="3"/>
        <v>367.71891299999999</v>
      </c>
      <c r="P23" s="3">
        <f t="shared" si="4"/>
        <v>360.36453473999995</v>
      </c>
      <c r="Q23" s="4">
        <f t="shared" si="5"/>
        <v>540.54680210999993</v>
      </c>
      <c r="R23" s="4">
        <f t="shared" si="6"/>
        <v>1944.8</v>
      </c>
    </row>
    <row r="24" spans="1:18">
      <c r="A24" s="1">
        <v>62323</v>
      </c>
      <c r="B24" s="3">
        <v>2288</v>
      </c>
      <c r="C24" s="3">
        <v>367.71891299999999</v>
      </c>
      <c r="D24" s="3">
        <v>588.3502608</v>
      </c>
      <c r="E24" s="3">
        <v>540.54680210999993</v>
      </c>
      <c r="F24" s="3">
        <v>655.35750000000007</v>
      </c>
      <c r="G24" s="3">
        <v>617.9085</v>
      </c>
      <c r="H24" s="3">
        <v>636.63300000000004</v>
      </c>
      <c r="I24" s="3">
        <v>728.08344774</v>
      </c>
      <c r="J24" s="3">
        <f t="shared" si="0"/>
        <v>1830.4</v>
      </c>
      <c r="K24" s="3">
        <f t="shared" si="1"/>
        <v>1944.8</v>
      </c>
      <c r="L24" s="3">
        <v>735.44</v>
      </c>
      <c r="M24" s="3">
        <v>349.33296734999999</v>
      </c>
      <c r="N24" s="3">
        <f t="shared" si="2"/>
        <v>349.33296734999999</v>
      </c>
      <c r="O24" s="3">
        <f t="shared" si="3"/>
        <v>367.71891299999999</v>
      </c>
      <c r="P24" s="3">
        <f t="shared" si="4"/>
        <v>360.36453473999995</v>
      </c>
      <c r="Q24" s="4">
        <f t="shared" si="5"/>
        <v>540.54680210999993</v>
      </c>
      <c r="R24" s="4">
        <f t="shared" si="6"/>
        <v>1944.8</v>
      </c>
    </row>
    <row r="25" spans="1:18">
      <c r="A25" s="1">
        <v>63030</v>
      </c>
      <c r="B25" s="3">
        <v>21818</v>
      </c>
      <c r="C25" s="3">
        <v>3507.2427465000001</v>
      </c>
      <c r="D25" s="3">
        <v>5611.5883944000007</v>
      </c>
      <c r="E25" s="3">
        <v>5155.6468373549997</v>
      </c>
      <c r="F25" s="3">
        <v>4884.9674999999997</v>
      </c>
      <c r="G25" s="3">
        <v>4605.8264999999992</v>
      </c>
      <c r="H25" s="3">
        <v>4745.3969999999999</v>
      </c>
      <c r="I25" s="3">
        <v>6423</v>
      </c>
      <c r="J25" s="3">
        <f t="shared" si="0"/>
        <v>17454.400000000001</v>
      </c>
      <c r="K25" s="3">
        <f t="shared" si="1"/>
        <v>18545.3</v>
      </c>
      <c r="L25" s="3">
        <v>7014.48</v>
      </c>
      <c r="M25" s="3">
        <v>3331.8806091749998</v>
      </c>
      <c r="N25" s="3">
        <f t="shared" si="2"/>
        <v>3331.8806091749998</v>
      </c>
      <c r="O25" s="3">
        <f t="shared" si="3"/>
        <v>3507.2427465000001</v>
      </c>
      <c r="P25" s="3">
        <f t="shared" si="4"/>
        <v>3437.0978915700002</v>
      </c>
      <c r="Q25" s="4">
        <f t="shared" si="5"/>
        <v>4605.8264999999992</v>
      </c>
      <c r="R25" s="4">
        <f t="shared" si="6"/>
        <v>18545.3</v>
      </c>
    </row>
    <row r="26" spans="1:18">
      <c r="A26" s="1">
        <v>63042</v>
      </c>
      <c r="B26" s="3">
        <v>22173.18</v>
      </c>
      <c r="C26" s="3">
        <v>3507.2427465000001</v>
      </c>
      <c r="D26" s="3">
        <v>5611.5883944000007</v>
      </c>
      <c r="E26" s="3">
        <v>5155.6468373549997</v>
      </c>
      <c r="F26" s="3">
        <v>4884.9674999999997</v>
      </c>
      <c r="G26" s="3">
        <v>4605.8264999999992</v>
      </c>
      <c r="H26" s="3">
        <v>4745.3969999999999</v>
      </c>
      <c r="I26" s="3">
        <v>6423</v>
      </c>
      <c r="J26" s="3">
        <f t="shared" si="0"/>
        <v>17738.544000000002</v>
      </c>
      <c r="K26" s="3">
        <f t="shared" si="1"/>
        <v>18847.203000000001</v>
      </c>
      <c r="L26" s="3">
        <v>7014.48</v>
      </c>
      <c r="M26" s="3">
        <v>3331.8806091749998</v>
      </c>
      <c r="N26" s="3">
        <f t="shared" si="2"/>
        <v>3331.8806091749998</v>
      </c>
      <c r="O26" s="3">
        <f t="shared" si="3"/>
        <v>3507.2427465000001</v>
      </c>
      <c r="P26" s="3">
        <f t="shared" si="4"/>
        <v>3437.0978915700002</v>
      </c>
      <c r="Q26" s="4">
        <f t="shared" si="5"/>
        <v>4605.8264999999992</v>
      </c>
      <c r="R26" s="4">
        <f t="shared" si="6"/>
        <v>18847.203000000001</v>
      </c>
    </row>
    <row r="27" spans="1:18">
      <c r="A27" s="1">
        <v>63047</v>
      </c>
      <c r="B27" s="3">
        <v>21818</v>
      </c>
      <c r="C27" s="3">
        <v>3507.2427465000001</v>
      </c>
      <c r="D27" s="3">
        <v>5611.5883944000007</v>
      </c>
      <c r="E27" s="3">
        <v>5155.6468373549997</v>
      </c>
      <c r="F27" s="3">
        <v>4884.9674999999997</v>
      </c>
      <c r="G27" s="3">
        <v>4605.8264999999992</v>
      </c>
      <c r="H27" s="3">
        <v>4745.3969999999999</v>
      </c>
      <c r="I27" s="3">
        <v>6423</v>
      </c>
      <c r="J27" s="3">
        <f t="shared" si="0"/>
        <v>17454.400000000001</v>
      </c>
      <c r="K27" s="3">
        <f t="shared" si="1"/>
        <v>18545.3</v>
      </c>
      <c r="L27" s="3">
        <v>7014.48</v>
      </c>
      <c r="M27" s="3">
        <v>3331.8806091749998</v>
      </c>
      <c r="N27" s="3">
        <f t="shared" si="2"/>
        <v>3331.8806091749998</v>
      </c>
      <c r="O27" s="3">
        <f t="shared" si="3"/>
        <v>3507.2427465000001</v>
      </c>
      <c r="P27" s="3">
        <f t="shared" si="4"/>
        <v>3437.0978915700002</v>
      </c>
      <c r="Q27" s="4">
        <f t="shared" si="5"/>
        <v>4605.8264999999992</v>
      </c>
      <c r="R27" s="4">
        <f t="shared" si="6"/>
        <v>18545.3</v>
      </c>
    </row>
    <row r="28" spans="1:18">
      <c r="A28" s="1">
        <v>63048</v>
      </c>
      <c r="B28" s="3">
        <v>18450</v>
      </c>
      <c r="C28" s="3">
        <v>0</v>
      </c>
      <c r="D28" s="3">
        <v>3690</v>
      </c>
      <c r="E28" s="3">
        <v>3690</v>
      </c>
      <c r="F28" s="3">
        <v>3041.6224999999999</v>
      </c>
      <c r="G28" s="3">
        <v>2867.8154999999997</v>
      </c>
      <c r="H28" s="3">
        <v>2954.7189999999996</v>
      </c>
      <c r="I28" s="3">
        <v>6423</v>
      </c>
      <c r="J28" s="3">
        <f t="shared" si="0"/>
        <v>14760</v>
      </c>
      <c r="K28" s="3">
        <f t="shared" si="1"/>
        <v>15682.5</v>
      </c>
      <c r="L28" s="3">
        <v>15682.5</v>
      </c>
      <c r="M28" s="3">
        <v>0</v>
      </c>
      <c r="N28" s="3">
        <f t="shared" si="2"/>
        <v>0</v>
      </c>
      <c r="O28" s="3">
        <f t="shared" si="3"/>
        <v>0</v>
      </c>
      <c r="P28" s="3">
        <f t="shared" si="4"/>
        <v>0</v>
      </c>
      <c r="Q28" s="4">
        <f t="shared" si="5"/>
        <v>2867.8154999999997</v>
      </c>
      <c r="R28" s="4">
        <f t="shared" si="6"/>
        <v>15682.5</v>
      </c>
    </row>
    <row r="29" spans="1:18">
      <c r="A29" s="1">
        <v>63056</v>
      </c>
      <c r="B29" s="3">
        <v>21818</v>
      </c>
      <c r="C29" s="3">
        <v>3507.2427465000001</v>
      </c>
      <c r="D29" s="3">
        <v>5611.5883944000007</v>
      </c>
      <c r="E29" s="3">
        <v>5155.6468373549997</v>
      </c>
      <c r="F29" s="3">
        <v>4884.9674999999997</v>
      </c>
      <c r="G29" s="3">
        <v>4605.8264999999992</v>
      </c>
      <c r="H29" s="3">
        <v>4745.3969999999999</v>
      </c>
      <c r="I29" s="3">
        <v>6944.3406380699998</v>
      </c>
      <c r="J29" s="3">
        <f t="shared" si="0"/>
        <v>17454.400000000001</v>
      </c>
      <c r="K29" s="3">
        <f t="shared" si="1"/>
        <v>18545.3</v>
      </c>
      <c r="L29" s="3">
        <v>7014.48</v>
      </c>
      <c r="M29" s="3">
        <v>3331.8806091749998</v>
      </c>
      <c r="N29" s="3">
        <f t="shared" si="2"/>
        <v>3331.8806091749998</v>
      </c>
      <c r="O29" s="3">
        <f t="shared" si="3"/>
        <v>3507.2427465000001</v>
      </c>
      <c r="P29" s="3">
        <f t="shared" si="4"/>
        <v>3437.0978915700002</v>
      </c>
      <c r="Q29" s="4">
        <f t="shared" si="5"/>
        <v>4605.8264999999992</v>
      </c>
      <c r="R29" s="4">
        <f t="shared" si="6"/>
        <v>18545.3</v>
      </c>
    </row>
    <row r="30" spans="1:18">
      <c r="A30" s="1">
        <v>63267</v>
      </c>
      <c r="B30" s="3">
        <v>22173.18</v>
      </c>
      <c r="C30" s="3">
        <v>3507.2427465000001</v>
      </c>
      <c r="D30" s="3">
        <v>5611.5883944000007</v>
      </c>
      <c r="E30" s="3">
        <v>5155.6468373549997</v>
      </c>
      <c r="F30" s="3">
        <v>4884.9674999999997</v>
      </c>
      <c r="G30" s="3">
        <v>4605.8264999999992</v>
      </c>
      <c r="H30" s="3">
        <v>4745.3969999999999</v>
      </c>
      <c r="I30" s="3">
        <v>6423</v>
      </c>
      <c r="J30" s="3">
        <f t="shared" si="0"/>
        <v>17738.544000000002</v>
      </c>
      <c r="K30" s="3">
        <f t="shared" si="1"/>
        <v>18847.203000000001</v>
      </c>
      <c r="L30" s="3">
        <v>7014.48</v>
      </c>
      <c r="M30" s="3">
        <v>3331.8806091749998</v>
      </c>
      <c r="N30" s="3">
        <f t="shared" si="2"/>
        <v>3331.8806091749998</v>
      </c>
      <c r="O30" s="3">
        <f t="shared" si="3"/>
        <v>3507.2427465000001</v>
      </c>
      <c r="P30" s="3">
        <f t="shared" si="4"/>
        <v>3437.0978915700002</v>
      </c>
      <c r="Q30" s="4">
        <f t="shared" si="5"/>
        <v>4605.8264999999992</v>
      </c>
      <c r="R30" s="4">
        <f t="shared" si="6"/>
        <v>18847.203000000001</v>
      </c>
    </row>
    <row r="31" spans="1:18">
      <c r="A31" s="1">
        <v>63650</v>
      </c>
      <c r="B31" s="3">
        <v>29703</v>
      </c>
      <c r="C31" s="3">
        <v>4774.6230974999999</v>
      </c>
      <c r="D31" s="3">
        <v>7639.3969560000005</v>
      </c>
      <c r="E31" s="3">
        <v>7018.6959533249992</v>
      </c>
      <c r="F31" s="3">
        <v>4884.9674999999997</v>
      </c>
      <c r="G31" s="3">
        <v>4605.8264999999992</v>
      </c>
      <c r="H31" s="3">
        <v>4745.3969999999999</v>
      </c>
      <c r="I31" s="3">
        <v>9635</v>
      </c>
      <c r="J31" s="3">
        <f t="shared" si="0"/>
        <v>23762.400000000001</v>
      </c>
      <c r="K31" s="3">
        <f t="shared" si="1"/>
        <v>25247.55</v>
      </c>
      <c r="L31" s="3">
        <v>9549.24</v>
      </c>
      <c r="M31" s="3">
        <v>4535.8919426249995</v>
      </c>
      <c r="N31" s="3">
        <f t="shared" si="2"/>
        <v>4535.8919426249995</v>
      </c>
      <c r="O31" s="3">
        <f t="shared" si="3"/>
        <v>4774.6230974999999</v>
      </c>
      <c r="P31" s="3">
        <f t="shared" si="4"/>
        <v>4679.1306355500001</v>
      </c>
      <c r="Q31" s="4">
        <f t="shared" si="5"/>
        <v>4605.8264999999992</v>
      </c>
      <c r="R31" s="4">
        <f t="shared" si="6"/>
        <v>25247.55</v>
      </c>
    </row>
    <row r="32" spans="1:18">
      <c r="A32" s="1">
        <v>63661</v>
      </c>
      <c r="B32" s="3">
        <v>5601</v>
      </c>
      <c r="C32" s="3">
        <v>900.32577300000003</v>
      </c>
      <c r="D32" s="3">
        <v>1440.5212368000002</v>
      </c>
      <c r="E32" s="3">
        <v>1323.47888631</v>
      </c>
      <c r="F32" s="3">
        <v>1513.5574999999999</v>
      </c>
      <c r="G32" s="3">
        <v>1427.0684999999999</v>
      </c>
      <c r="H32" s="3">
        <v>1470.3129999999999</v>
      </c>
      <c r="I32" s="3">
        <v>1782.6450305400001</v>
      </c>
      <c r="J32" s="3">
        <f t="shared" si="0"/>
        <v>4480.8</v>
      </c>
      <c r="K32" s="3">
        <f t="shared" si="1"/>
        <v>4760.8499999999995</v>
      </c>
      <c r="L32" s="3">
        <v>1800.66</v>
      </c>
      <c r="M32" s="3">
        <v>855.30948434999993</v>
      </c>
      <c r="N32" s="3">
        <f t="shared" si="2"/>
        <v>855.30948434999993</v>
      </c>
      <c r="O32" s="3">
        <f t="shared" si="3"/>
        <v>900.32577300000003</v>
      </c>
      <c r="P32" s="3">
        <f t="shared" si="4"/>
        <v>882.31925753999997</v>
      </c>
      <c r="Q32" s="4">
        <f t="shared" si="5"/>
        <v>1323.47888631</v>
      </c>
      <c r="R32" s="4">
        <f t="shared" si="6"/>
        <v>4760.8499999999995</v>
      </c>
    </row>
    <row r="33" spans="1:18">
      <c r="A33" s="1">
        <v>63663</v>
      </c>
      <c r="B33" s="3">
        <v>30457.919999999998</v>
      </c>
      <c r="C33" s="3">
        <v>4817.6814959999992</v>
      </c>
      <c r="D33" s="3">
        <v>7708.2903935999993</v>
      </c>
      <c r="E33" s="3">
        <v>7081.9917991199991</v>
      </c>
      <c r="F33" s="3">
        <v>4884.9674999999997</v>
      </c>
      <c r="G33" s="3">
        <v>4605.8264999999992</v>
      </c>
      <c r="H33" s="3">
        <v>4745.3969999999999</v>
      </c>
      <c r="I33" s="3">
        <v>9539.009362079998</v>
      </c>
      <c r="J33" s="3">
        <f t="shared" si="0"/>
        <v>24366.335999999999</v>
      </c>
      <c r="K33" s="3">
        <f t="shared" si="1"/>
        <v>25889.231999999996</v>
      </c>
      <c r="L33" s="3">
        <v>9635.36</v>
      </c>
      <c r="M33" s="3">
        <v>4576.797421199999</v>
      </c>
      <c r="N33" s="3">
        <f t="shared" si="2"/>
        <v>4576.797421199999</v>
      </c>
      <c r="O33" s="3">
        <f t="shared" si="3"/>
        <v>4817.6814959999992</v>
      </c>
      <c r="P33" s="3">
        <f t="shared" si="4"/>
        <v>4721.3278660799988</v>
      </c>
      <c r="Q33" s="4">
        <f t="shared" si="5"/>
        <v>4605.8264999999992</v>
      </c>
      <c r="R33" s="4">
        <f t="shared" si="6"/>
        <v>25889.231999999996</v>
      </c>
    </row>
    <row r="34" spans="1:18">
      <c r="A34" s="1">
        <v>63685</v>
      </c>
      <c r="B34" s="3">
        <v>162276</v>
      </c>
      <c r="C34" s="3">
        <v>26085.4079805</v>
      </c>
      <c r="D34" s="3">
        <v>41736.652768800006</v>
      </c>
      <c r="E34" s="3">
        <v>38345.549731334999</v>
      </c>
      <c r="F34" s="3">
        <v>4884.9674999999997</v>
      </c>
      <c r="G34" s="3">
        <v>4605.8264999999992</v>
      </c>
      <c r="H34" s="3">
        <v>4745.3969999999999</v>
      </c>
      <c r="I34" s="3">
        <v>52452</v>
      </c>
      <c r="J34" s="3">
        <f t="shared" si="0"/>
        <v>129820.8</v>
      </c>
      <c r="K34" s="3">
        <f t="shared" si="1"/>
        <v>137934.6</v>
      </c>
      <c r="L34" s="3">
        <v>52170.82</v>
      </c>
      <c r="M34" s="3">
        <v>24781.137581474999</v>
      </c>
      <c r="N34" s="3">
        <f t="shared" si="2"/>
        <v>24781.137581474999</v>
      </c>
      <c r="O34" s="3">
        <f t="shared" si="3"/>
        <v>26085.4079805</v>
      </c>
      <c r="P34" s="3">
        <f t="shared" si="4"/>
        <v>25563.69982089</v>
      </c>
      <c r="Q34" s="4">
        <f t="shared" si="5"/>
        <v>4605.8264999999992</v>
      </c>
      <c r="R34" s="4">
        <f t="shared" si="6"/>
        <v>137934.6</v>
      </c>
    </row>
    <row r="35" spans="1:18">
      <c r="A35" s="1">
        <v>63688</v>
      </c>
      <c r="B35" s="3">
        <v>11828</v>
      </c>
      <c r="C35" s="3">
        <v>1901.3362605000002</v>
      </c>
      <c r="D35" s="3">
        <v>3042.1380168000005</v>
      </c>
      <c r="E35" s="3">
        <v>2794.9643029350004</v>
      </c>
      <c r="F35" s="3">
        <v>2242.31</v>
      </c>
      <c r="G35" s="3">
        <v>2114.1779999999999</v>
      </c>
      <c r="H35" s="3">
        <v>2178.2439999999997</v>
      </c>
      <c r="I35" s="3">
        <v>3764.6457957900002</v>
      </c>
      <c r="J35" s="3">
        <f t="shared" si="0"/>
        <v>9462.4</v>
      </c>
      <c r="K35" s="3">
        <f t="shared" si="1"/>
        <v>10053.799999999999</v>
      </c>
      <c r="L35" s="3">
        <v>3802.68</v>
      </c>
      <c r="M35" s="3">
        <v>1806.2694474750001</v>
      </c>
      <c r="N35" s="3">
        <f t="shared" si="2"/>
        <v>1806.2694474750001</v>
      </c>
      <c r="O35" s="3">
        <f t="shared" si="3"/>
        <v>1901.3362605000002</v>
      </c>
      <c r="P35" s="3">
        <f t="shared" si="4"/>
        <v>1863.3095352900002</v>
      </c>
      <c r="Q35" s="4">
        <f t="shared" si="5"/>
        <v>2114.1779999999999</v>
      </c>
      <c r="R35" s="4">
        <f t="shared" si="6"/>
        <v>10053.799999999999</v>
      </c>
    </row>
    <row r="36" spans="1:18">
      <c r="A36" s="1">
        <v>64491</v>
      </c>
      <c r="B36" s="3">
        <v>1638</v>
      </c>
      <c r="C36" s="3">
        <v>0</v>
      </c>
      <c r="D36" s="3">
        <v>327.60000000000002</v>
      </c>
      <c r="E36" s="3">
        <v>327.60000000000002</v>
      </c>
      <c r="F36" s="3">
        <v>211.36500000000001</v>
      </c>
      <c r="G36" s="3">
        <v>199.28699999999998</v>
      </c>
      <c r="H36" s="3">
        <v>205.32599999999999</v>
      </c>
      <c r="I36" s="3">
        <v>491.4</v>
      </c>
      <c r="J36" s="3">
        <f t="shared" si="0"/>
        <v>1310.4000000000001</v>
      </c>
      <c r="K36" s="3">
        <f t="shared" si="1"/>
        <v>1392.3</v>
      </c>
      <c r="L36" s="3">
        <v>1392.3</v>
      </c>
      <c r="M36" s="3">
        <v>0</v>
      </c>
      <c r="N36" s="3">
        <f t="shared" si="2"/>
        <v>0</v>
      </c>
      <c r="O36" s="3">
        <f t="shared" si="3"/>
        <v>0</v>
      </c>
      <c r="P36" s="3">
        <f t="shared" si="4"/>
        <v>0</v>
      </c>
      <c r="Q36" s="4">
        <f t="shared" si="5"/>
        <v>199.28699999999998</v>
      </c>
      <c r="R36" s="4">
        <f t="shared" si="6"/>
        <v>1392.3</v>
      </c>
    </row>
    <row r="37" spans="1:18">
      <c r="A37" s="1">
        <v>64492</v>
      </c>
      <c r="B37" s="3">
        <v>1590</v>
      </c>
      <c r="C37" s="3">
        <v>0</v>
      </c>
      <c r="D37" s="3">
        <v>318</v>
      </c>
      <c r="E37" s="3">
        <v>318</v>
      </c>
      <c r="F37" s="3">
        <v>211.36500000000001</v>
      </c>
      <c r="G37" s="3">
        <v>199.28699999999998</v>
      </c>
      <c r="H37" s="3">
        <v>205.32599999999999</v>
      </c>
      <c r="I37" s="3">
        <v>477</v>
      </c>
      <c r="J37" s="3">
        <f t="shared" si="0"/>
        <v>1272</v>
      </c>
      <c r="K37" s="3">
        <f t="shared" si="1"/>
        <v>1351.5</v>
      </c>
      <c r="L37" s="3">
        <v>1351.5</v>
      </c>
      <c r="M37" s="3">
        <v>0</v>
      </c>
      <c r="N37" s="3">
        <f t="shared" si="2"/>
        <v>0</v>
      </c>
      <c r="O37" s="3">
        <f t="shared" si="3"/>
        <v>0</v>
      </c>
      <c r="P37" s="3">
        <f t="shared" si="4"/>
        <v>0</v>
      </c>
      <c r="Q37" s="4">
        <f t="shared" si="5"/>
        <v>199.28699999999998</v>
      </c>
      <c r="R37" s="4">
        <f t="shared" si="6"/>
        <v>1351.5</v>
      </c>
    </row>
    <row r="38" spans="1:18">
      <c r="A38" s="1">
        <v>64493</v>
      </c>
      <c r="B38" s="3">
        <v>2866</v>
      </c>
      <c r="C38" s="3">
        <v>460.77326549999998</v>
      </c>
      <c r="D38" s="3">
        <v>737.23722480000004</v>
      </c>
      <c r="E38" s="3">
        <v>677.33670028500001</v>
      </c>
      <c r="F38" s="3">
        <v>655.35750000000007</v>
      </c>
      <c r="G38" s="3">
        <v>617.9085</v>
      </c>
      <c r="H38" s="3">
        <v>636.63300000000004</v>
      </c>
      <c r="I38" s="3">
        <v>912.33106568999995</v>
      </c>
      <c r="J38" s="3">
        <f t="shared" si="0"/>
        <v>2292.8000000000002</v>
      </c>
      <c r="K38" s="3">
        <f t="shared" si="1"/>
        <v>2436.1</v>
      </c>
      <c r="L38" s="3">
        <v>921.54</v>
      </c>
      <c r="M38" s="3">
        <v>437.73460222499995</v>
      </c>
      <c r="N38" s="3">
        <f t="shared" si="2"/>
        <v>437.73460222499995</v>
      </c>
      <c r="O38" s="3">
        <f t="shared" si="3"/>
        <v>460.77326549999998</v>
      </c>
      <c r="P38" s="3">
        <f t="shared" si="4"/>
        <v>451.55780018999997</v>
      </c>
      <c r="Q38" s="4">
        <f t="shared" si="5"/>
        <v>617.9085</v>
      </c>
      <c r="R38" s="4">
        <f t="shared" si="6"/>
        <v>2436.1</v>
      </c>
    </row>
    <row r="39" spans="1:18">
      <c r="A39" s="1">
        <v>64494</v>
      </c>
      <c r="B39" s="3">
        <v>1440</v>
      </c>
      <c r="C39" s="3">
        <v>0</v>
      </c>
      <c r="D39" s="3">
        <v>288</v>
      </c>
      <c r="E39" s="3">
        <v>288</v>
      </c>
      <c r="F39" s="3">
        <v>211.36500000000001</v>
      </c>
      <c r="G39" s="3">
        <v>199.28699999999998</v>
      </c>
      <c r="H39" s="3">
        <v>205.32599999999999</v>
      </c>
      <c r="I39" s="3">
        <v>432</v>
      </c>
      <c r="J39" s="3">
        <f t="shared" si="0"/>
        <v>1152</v>
      </c>
      <c r="K39" s="3">
        <f t="shared" si="1"/>
        <v>1224</v>
      </c>
      <c r="L39" s="3">
        <v>1224</v>
      </c>
      <c r="M39" s="3">
        <v>0</v>
      </c>
      <c r="N39" s="3">
        <f t="shared" si="2"/>
        <v>0</v>
      </c>
      <c r="O39" s="3">
        <f t="shared" si="3"/>
        <v>0</v>
      </c>
      <c r="P39" s="3">
        <f t="shared" si="4"/>
        <v>0</v>
      </c>
      <c r="Q39" s="4">
        <f t="shared" si="5"/>
        <v>199.28699999999998</v>
      </c>
      <c r="R39" s="4">
        <f t="shared" si="6"/>
        <v>1224</v>
      </c>
    </row>
    <row r="40" spans="1:18">
      <c r="A40" s="1">
        <v>64628</v>
      </c>
      <c r="B40" s="3">
        <v>59347.98</v>
      </c>
      <c r="C40" s="3">
        <v>9387.3667365000001</v>
      </c>
      <c r="D40" s="3">
        <v>15019.786778400001</v>
      </c>
      <c r="E40" s="3">
        <v>13799.429102655</v>
      </c>
      <c r="F40" s="3">
        <v>4884.9674999999997</v>
      </c>
      <c r="G40" s="3">
        <v>4605.8264999999992</v>
      </c>
      <c r="H40" s="3">
        <v>4745.3969999999999</v>
      </c>
      <c r="I40" s="3">
        <v>18586.98613827</v>
      </c>
      <c r="J40" s="3">
        <f t="shared" si="0"/>
        <v>47478.384000000005</v>
      </c>
      <c r="K40" s="3">
        <f t="shared" si="1"/>
        <v>50445.783000000003</v>
      </c>
      <c r="L40" s="3">
        <v>18774.740000000002</v>
      </c>
      <c r="M40" s="3">
        <v>8917.9983996749997</v>
      </c>
      <c r="N40" s="3">
        <f t="shared" si="2"/>
        <v>8917.9983996749997</v>
      </c>
      <c r="O40" s="3">
        <f t="shared" si="3"/>
        <v>9387.3667365000001</v>
      </c>
      <c r="P40" s="3">
        <f t="shared" si="4"/>
        <v>9199.61940177</v>
      </c>
      <c r="Q40" s="4">
        <f t="shared" si="5"/>
        <v>4605.8264999999992</v>
      </c>
      <c r="R40" s="4">
        <f t="shared" si="6"/>
        <v>50445.783000000003</v>
      </c>
    </row>
    <row r="41" spans="1:18">
      <c r="A41" s="1">
        <v>64633</v>
      </c>
      <c r="B41" s="3">
        <v>5601</v>
      </c>
      <c r="C41" s="3">
        <v>900.32577300000003</v>
      </c>
      <c r="D41" s="3">
        <v>1440.5212368000002</v>
      </c>
      <c r="E41" s="3">
        <v>1323.47888631</v>
      </c>
      <c r="F41" s="3">
        <v>655.35750000000007</v>
      </c>
      <c r="G41" s="3">
        <v>617.9085</v>
      </c>
      <c r="H41" s="3">
        <v>636.63300000000004</v>
      </c>
      <c r="I41" s="3">
        <v>1782.6450305400001</v>
      </c>
      <c r="J41" s="3">
        <f t="shared" si="0"/>
        <v>4480.8</v>
      </c>
      <c r="K41" s="3">
        <f t="shared" si="1"/>
        <v>4760.8499999999995</v>
      </c>
      <c r="L41" s="3">
        <v>1800.66</v>
      </c>
      <c r="M41" s="3">
        <v>855.30948434999993</v>
      </c>
      <c r="N41" s="3">
        <f t="shared" si="2"/>
        <v>855.30948434999993</v>
      </c>
      <c r="O41" s="3">
        <f t="shared" si="3"/>
        <v>900.32577300000003</v>
      </c>
      <c r="P41" s="3">
        <f t="shared" si="4"/>
        <v>882.31925753999997</v>
      </c>
      <c r="Q41" s="4">
        <f t="shared" si="5"/>
        <v>617.9085</v>
      </c>
      <c r="R41" s="4">
        <f t="shared" si="6"/>
        <v>4760.8499999999995</v>
      </c>
    </row>
    <row r="42" spans="1:18">
      <c r="A42" s="1">
        <v>64634</v>
      </c>
      <c r="B42" s="3">
        <v>1744.5</v>
      </c>
      <c r="C42" s="3">
        <v>0</v>
      </c>
      <c r="D42" s="3">
        <v>348.90000000000003</v>
      </c>
      <c r="E42" s="3">
        <v>348.90000000000003</v>
      </c>
      <c r="F42" s="3">
        <v>211.36500000000001</v>
      </c>
      <c r="G42" s="3">
        <v>199.28699999999998</v>
      </c>
      <c r="H42" s="3">
        <v>205.32599999999999</v>
      </c>
      <c r="I42" s="3">
        <v>523.35</v>
      </c>
      <c r="J42" s="3">
        <f t="shared" si="0"/>
        <v>1395.6000000000001</v>
      </c>
      <c r="K42" s="3">
        <f t="shared" si="1"/>
        <v>1482.825</v>
      </c>
      <c r="L42" s="3">
        <v>1482.825</v>
      </c>
      <c r="M42" s="3">
        <v>0</v>
      </c>
      <c r="N42" s="3">
        <f t="shared" si="2"/>
        <v>0</v>
      </c>
      <c r="O42" s="3">
        <f t="shared" si="3"/>
        <v>0</v>
      </c>
      <c r="P42" s="3">
        <f t="shared" si="4"/>
        <v>0</v>
      </c>
      <c r="Q42" s="4">
        <f t="shared" si="5"/>
        <v>199.28699999999998</v>
      </c>
      <c r="R42" s="4">
        <f t="shared" si="6"/>
        <v>1482.825</v>
      </c>
    </row>
    <row r="43" spans="1:18">
      <c r="A43" s="1">
        <v>64635</v>
      </c>
      <c r="B43" s="3">
        <v>5601</v>
      </c>
      <c r="C43" s="3">
        <v>900.32577300000003</v>
      </c>
      <c r="D43" s="3">
        <v>1440.5212368000002</v>
      </c>
      <c r="E43" s="3">
        <v>1323.47888631</v>
      </c>
      <c r="F43" s="3">
        <v>887.14499999999998</v>
      </c>
      <c r="G43" s="3">
        <v>836.45099999999991</v>
      </c>
      <c r="H43" s="3">
        <v>861.798</v>
      </c>
      <c r="I43" s="3">
        <v>1782.6450305400001</v>
      </c>
      <c r="J43" s="3">
        <f t="shared" si="0"/>
        <v>4480.8</v>
      </c>
      <c r="K43" s="3">
        <f t="shared" si="1"/>
        <v>4760.8499999999995</v>
      </c>
      <c r="L43" s="3">
        <v>1800.66</v>
      </c>
      <c r="M43" s="3">
        <v>855.30948434999993</v>
      </c>
      <c r="N43" s="3">
        <f t="shared" si="2"/>
        <v>855.30948434999993</v>
      </c>
      <c r="O43" s="3">
        <f t="shared" si="3"/>
        <v>900.32577300000003</v>
      </c>
      <c r="P43" s="3">
        <f t="shared" si="4"/>
        <v>882.31925753999997</v>
      </c>
      <c r="Q43" s="4">
        <f t="shared" si="5"/>
        <v>836.45099999999991</v>
      </c>
      <c r="R43" s="4">
        <f t="shared" si="6"/>
        <v>4760.8499999999995</v>
      </c>
    </row>
    <row r="44" spans="1:18">
      <c r="A44" s="1">
        <v>64636</v>
      </c>
      <c r="B44" s="3">
        <v>5601</v>
      </c>
      <c r="C44" s="3">
        <v>0</v>
      </c>
      <c r="D44" s="3">
        <v>1120.2</v>
      </c>
      <c r="E44" s="3">
        <v>1120.2</v>
      </c>
      <c r="F44" s="3">
        <v>655.35750000000007</v>
      </c>
      <c r="G44" s="3">
        <v>617.9085</v>
      </c>
      <c r="H44" s="3">
        <v>636.63300000000004</v>
      </c>
      <c r="I44" s="3">
        <v>1680.3</v>
      </c>
      <c r="J44" s="3">
        <f t="shared" si="0"/>
        <v>4480.8</v>
      </c>
      <c r="K44" s="3">
        <f t="shared" si="1"/>
        <v>4760.8499999999995</v>
      </c>
      <c r="L44" s="3">
        <v>4760.8499999999995</v>
      </c>
      <c r="M44" s="3">
        <v>0</v>
      </c>
      <c r="N44" s="3">
        <f t="shared" si="2"/>
        <v>0</v>
      </c>
      <c r="O44" s="3">
        <f t="shared" si="3"/>
        <v>0</v>
      </c>
      <c r="P44" s="3">
        <f t="shared" si="4"/>
        <v>0</v>
      </c>
      <c r="Q44" s="4">
        <f t="shared" si="5"/>
        <v>617.9085</v>
      </c>
      <c r="R44" s="4">
        <f t="shared" si="6"/>
        <v>4760.8499999999995</v>
      </c>
    </row>
    <row r="45" spans="1:18">
      <c r="A45" s="1" t="s">
        <v>0</v>
      </c>
      <c r="B45" s="3">
        <v>69958.559999999998</v>
      </c>
      <c r="C45" s="3">
        <v>11249.051688</v>
      </c>
      <c r="D45" s="3">
        <v>17998.482700799999</v>
      </c>
      <c r="E45" s="3">
        <v>16536.10598136</v>
      </c>
      <c r="F45" s="3">
        <v>4884.9674999999997</v>
      </c>
      <c r="G45" s="3">
        <v>4605.8264999999992</v>
      </c>
      <c r="H45" s="3">
        <v>4745.3969999999999</v>
      </c>
      <c r="I45" s="3">
        <v>22273.12234224</v>
      </c>
      <c r="J45" s="3">
        <f t="shared" si="0"/>
        <v>55966.847999999998</v>
      </c>
      <c r="K45" s="3">
        <f t="shared" si="1"/>
        <v>59464.775999999998</v>
      </c>
      <c r="L45" s="3">
        <v>22498.1</v>
      </c>
      <c r="M45" s="3">
        <v>10686.5991036</v>
      </c>
      <c r="N45" s="3">
        <f t="shared" si="2"/>
        <v>10686.5991036</v>
      </c>
      <c r="O45" s="3">
        <f t="shared" si="3"/>
        <v>11249.051688</v>
      </c>
      <c r="P45" s="3">
        <f t="shared" si="4"/>
        <v>11024.070654239998</v>
      </c>
      <c r="Q45" s="4">
        <f t="shared" si="5"/>
        <v>4605.8264999999992</v>
      </c>
      <c r="R45" s="4">
        <f t="shared" si="6"/>
        <v>59464.775999999998</v>
      </c>
    </row>
  </sheetData>
  <autoFilter ref="A1:R45" xr:uid="{C9889B88-0404-49D7-BB07-6D9D1179BB8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BB318-FFD0-4547-B8D9-C62016B91A3C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4FD61B2A2288479611F62D4C0B9781" ma:contentTypeVersion="13" ma:contentTypeDescription="Create a new document." ma:contentTypeScope="" ma:versionID="d80ca70a11a5e3916086f4febe72735a">
  <xsd:schema xmlns:xsd="http://www.w3.org/2001/XMLSchema" xmlns:xs="http://www.w3.org/2001/XMLSchema" xmlns:p="http://schemas.microsoft.com/office/2006/metadata/properties" xmlns:ns2="6a27efe9-e7f4-4336-a1b9-e4d094e9c67f" xmlns:ns3="26b2c9e1-f751-404e-b164-acb5dc2cbd86" targetNamespace="http://schemas.microsoft.com/office/2006/metadata/properties" ma:root="true" ma:fieldsID="af2807b6a611b1f0dcab5743f5f3bb71" ns2:_="" ns3:_="">
    <xsd:import namespace="6a27efe9-e7f4-4336-a1b9-e4d094e9c67f"/>
    <xsd:import namespace="26b2c9e1-f751-404e-b164-acb5dc2cbd86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7efe9-e7f4-4336-a1b9-e4d094e9c67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d7a674c-e1bb-4dfa-ac24-a494900cf8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2c9e1-f751-404e-b164-acb5dc2cbd8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07892c8-7733-4278-b1f3-512377545fd3}" ma:internalName="TaxCatchAll" ma:showField="CatchAllData" ma:web="26b2c9e1-f751-404e-b164-acb5dc2cbd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27efe9-e7f4-4336-a1b9-e4d094e9c67f">
      <Terms xmlns="http://schemas.microsoft.com/office/infopath/2007/PartnerControls"/>
    </lcf76f155ced4ddcb4097134ff3c332f>
    <TaxCatchAll xmlns="26b2c9e1-f751-404e-b164-acb5dc2cbd86" xsi:nil="true"/>
  </documentManagement>
</p:properties>
</file>

<file path=customXml/itemProps1.xml><?xml version="1.0" encoding="utf-8"?>
<ds:datastoreItem xmlns:ds="http://schemas.openxmlformats.org/officeDocument/2006/customXml" ds:itemID="{B8109966-41C5-4489-B504-C78157848654}"/>
</file>

<file path=customXml/itemProps2.xml><?xml version="1.0" encoding="utf-8"?>
<ds:datastoreItem xmlns:ds="http://schemas.openxmlformats.org/officeDocument/2006/customXml" ds:itemID="{17C561D1-D6E8-4396-B69B-A70116FD1237}"/>
</file>

<file path=customXml/itemProps3.xml><?xml version="1.0" encoding="utf-8"?>
<ds:datastoreItem xmlns:ds="http://schemas.openxmlformats.org/officeDocument/2006/customXml" ds:itemID="{58FA1D1B-24D0-482D-BD6A-CC1B94CA4E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Tampa Static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Schroering</dc:creator>
  <cp:lastModifiedBy>Dana Schroering</cp:lastModifiedBy>
  <dcterms:created xsi:type="dcterms:W3CDTF">2026-09-09T20:39:31Z</dcterms:created>
  <dcterms:modified xsi:type="dcterms:W3CDTF">2026-09-09T20:43:08Z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0x010100CB4FD61B2A2288479611F62D4C0B9781</vt:lpwstr>
  </property>
</Properties>
</file>